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40" yWindow="1530" windowWidth="14475" windowHeight="8415" activeTab="0"/>
  </bookViews>
  <sheets>
    <sheet name="AZAQUE ANUAL" sheetId="1" r:id="rId1"/>
    <sheet name="Común-Hegiriano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<sst xmlns="http://schemas.openxmlformats.org/spreadsheetml/2006/main" count="38" uniqueCount="37">
  <si>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RAMADÁN</t>
  </si>
  <si>
    <t>Biblioteca interactiva de la madraza Abulcásim Maslama ©</t>
  </si>
  <si>
    <t>AZAQUE POSTAYUNO</t>
  </si>
  <si>
    <t>زكاة الفطر</t>
  </si>
  <si>
    <t>IMPORTE TOTAL</t>
  </si>
  <si>
    <t>El importe del azaque postayuno debe ser abonado antes de la zalá del Idu al-Fitr</t>
  </si>
  <si>
    <t>FAMILIARES A CARGO</t>
  </si>
  <si>
    <t>Azaque postayuno زكاة الفطر</t>
  </si>
  <si>
    <t>Azaque dinerario زكاة المال</t>
  </si>
  <si>
    <t>UMBRAL</t>
  </si>
  <si>
    <t>نصاب</t>
  </si>
  <si>
    <t>85 gr DE ORO</t>
  </si>
  <si>
    <t>1 gr DE ORO</t>
  </si>
  <si>
    <t>DATA</t>
  </si>
  <si>
    <t>El importe del azaque postayuno es determinado por las autoridades religiosas nacionales</t>
  </si>
  <si>
    <t>El importe del azaque dinerario anual corresponde al 2,5% estando exento si no supera el umbral</t>
  </si>
  <si>
    <t>El umbral impositivo del azaque dinerario anual corresponde al valor de 85 gramos de oro</t>
  </si>
  <si>
    <t>AZAQUE DINERARIO</t>
  </si>
  <si>
    <t>زكاة المال</t>
  </si>
  <si>
    <t>EN CAJA O BANCO</t>
  </si>
  <si>
    <t>PLANES DE PENSIONES</t>
  </si>
  <si>
    <t xml:space="preserve">INVERSIONES </t>
  </si>
  <si>
    <t>PRODUCTOS FINANCIEROS</t>
  </si>
  <si>
    <t>DINERO</t>
  </si>
  <si>
    <t>OBLIGACIONES</t>
  </si>
  <si>
    <t>OTROS DÉBITOS</t>
  </si>
  <si>
    <t>PRÉSTAMO RECIBIDO</t>
  </si>
  <si>
    <t>INVERSIÓN EN ORO</t>
  </si>
  <si>
    <t>INVERSIÓN EN PLATA</t>
  </si>
  <si>
    <t>SALDO ANUAL EN METALES PRECIOSOS</t>
  </si>
  <si>
    <t>SALDO ANUAL DE ACTIVOS/PASIVOS</t>
  </si>
  <si>
    <t>زكاة</t>
  </si>
  <si>
    <t>AZAQUE</t>
  </si>
  <si>
    <t>IMPORTE INDIVIDUAL</t>
  </si>
  <si>
    <t>SUGERENCIA DE ABONO</t>
  </si>
  <si>
    <t>c.م</t>
  </si>
  <si>
    <t>h.هـ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</si>
</sst>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1060000]B2d/mm/yyyy;@"/>
    <numFmt numFmtId="166" formatCode="[$-C0A]d\ &quot;de&quot;\ mmmm\ &quot;de&quot;\ yyyy;@"/>
    <numFmt numFmtId="167" formatCode="[$-1060401]B2d\ mmmm\ yyyy;@"/>
    <numFmt numFmtId="168" formatCode="yyyy"/>
    <numFmt numFmtId="169" formatCode="#,##0.00\ &quot;€&quot;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d\-m;@"/>
    <numFmt numFmtId="175" formatCode="yyyy\-mm;@"/>
  </numFmts>
  <fonts count="49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20"/>
      <color indexed="12"/>
      <name val="Arial"/>
      <family val="2"/>
    </font>
    <font>
      <b/>
      <sz val="36"/>
      <color indexed="12"/>
      <name val="Arial"/>
      <family val="2"/>
    </font>
    <font>
      <b/>
      <sz val="12"/>
      <color indexed="17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49" fontId="11" fillId="0" borderId="12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49" fontId="10" fillId="0" borderId="22" xfId="0" applyNumberFormat="1" applyFont="1" applyBorder="1" applyAlignment="1">
      <alignment horizontal="center" vertical="center" wrapText="1" shrinkToFit="1"/>
    </xf>
    <xf numFmtId="49" fontId="10" fillId="0" borderId="23" xfId="0" applyNumberFormat="1" applyFont="1" applyBorder="1" applyAlignment="1">
      <alignment horizontal="center" vertical="center" wrapText="1" shrinkToFit="1"/>
    </xf>
    <xf numFmtId="49" fontId="10" fillId="0" borderId="24" xfId="0" applyNumberFormat="1" applyFont="1" applyBorder="1" applyAlignment="1">
      <alignment horizontal="center" vertical="center" wrapText="1" shrinkToFit="1"/>
    </xf>
    <xf numFmtId="49" fontId="10" fillId="0" borderId="25" xfId="0" applyNumberFormat="1" applyFont="1" applyBorder="1" applyAlignment="1">
      <alignment horizontal="center" vertical="center" wrapText="1" shrinkToFit="1"/>
    </xf>
    <xf numFmtId="49" fontId="10" fillId="0" borderId="0" xfId="0" applyNumberFormat="1" applyFont="1" applyBorder="1" applyAlignment="1">
      <alignment horizontal="center" vertical="center" wrapText="1" shrinkToFit="1"/>
    </xf>
    <xf numFmtId="49" fontId="10" fillId="0" borderId="26" xfId="0" applyNumberFormat="1" applyFont="1" applyBorder="1" applyAlignment="1">
      <alignment horizontal="center" vertical="center" wrapText="1" shrinkToFit="1"/>
    </xf>
    <xf numFmtId="49" fontId="10" fillId="0" borderId="27" xfId="0" applyNumberFormat="1" applyFont="1" applyBorder="1" applyAlignment="1">
      <alignment horizontal="center" vertical="center" wrapText="1" shrinkToFit="1"/>
    </xf>
    <xf numFmtId="49" fontId="10" fillId="0" borderId="28" xfId="0" applyNumberFormat="1" applyFont="1" applyBorder="1" applyAlignment="1">
      <alignment horizontal="center" vertical="center" wrapText="1" shrinkToFit="1"/>
    </xf>
    <xf numFmtId="49" fontId="10" fillId="0" borderId="29" xfId="0" applyNumberFormat="1" applyFont="1" applyBorder="1" applyAlignment="1">
      <alignment horizontal="center" vertical="center" wrapText="1" shrinkToFit="1"/>
    </xf>
    <xf numFmtId="169" fontId="12" fillId="0" borderId="12" xfId="0" applyNumberFormat="1" applyFont="1" applyBorder="1" applyAlignment="1">
      <alignment horizontal="center" vertical="center" wrapText="1"/>
    </xf>
    <xf numFmtId="169" fontId="12" fillId="0" borderId="24" xfId="0" applyNumberFormat="1" applyFont="1" applyBorder="1" applyAlignment="1">
      <alignment horizontal="center" vertical="center" wrapText="1"/>
    </xf>
    <xf numFmtId="169" fontId="12" fillId="0" borderId="16" xfId="0" applyNumberFormat="1" applyFont="1" applyBorder="1" applyAlignment="1">
      <alignment horizontal="center" vertical="center" wrapText="1"/>
    </xf>
    <xf numFmtId="169" fontId="12" fillId="0" borderId="29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9" fontId="9" fillId="0" borderId="32" xfId="0" applyNumberFormat="1" applyFont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5" xfId="0" applyNumberFormat="1" applyFont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 horizontal="center" vertical="center" shrinkToFit="1"/>
    </xf>
    <xf numFmtId="49" fontId="11" fillId="0" borderId="28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 applyProtection="1">
      <alignment horizontal="center" vertical="center" wrapText="1"/>
      <protection locked="0"/>
    </xf>
    <xf numFmtId="14" fontId="2" fillId="0" borderId="24" xfId="0" applyNumberFormat="1" applyFont="1" applyBorder="1" applyAlignment="1" applyProtection="1">
      <alignment horizontal="center" vertical="center" wrapText="1"/>
      <protection locked="0"/>
    </xf>
    <xf numFmtId="14" fontId="2" fillId="0" borderId="14" xfId="0" applyNumberFormat="1" applyFont="1" applyBorder="1" applyAlignment="1" applyProtection="1">
      <alignment horizontal="center" vertical="center" wrapText="1"/>
      <protection locked="0"/>
    </xf>
    <xf numFmtId="14" fontId="2" fillId="0" borderId="26" xfId="0" applyNumberFormat="1" applyFont="1" applyBorder="1" applyAlignment="1" applyProtection="1">
      <alignment horizontal="center" vertical="center" wrapText="1"/>
      <protection locked="0"/>
    </xf>
    <xf numFmtId="0" fontId="1" fillId="35" borderId="33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1" fontId="9" fillId="0" borderId="12" xfId="0" applyNumberFormat="1" applyFont="1" applyBorder="1" applyAlignment="1" applyProtection="1">
      <alignment horizontal="center" vertical="center" wrapText="1"/>
      <protection locked="0"/>
    </xf>
    <xf numFmtId="1" fontId="9" fillId="0" borderId="24" xfId="0" applyNumberFormat="1" applyFont="1" applyBorder="1" applyAlignment="1" applyProtection="1">
      <alignment horizontal="center" vertical="center" wrapText="1"/>
      <protection locked="0"/>
    </xf>
    <xf numFmtId="1" fontId="9" fillId="0" borderId="16" xfId="0" applyNumberFormat="1" applyFont="1" applyBorder="1" applyAlignment="1" applyProtection="1">
      <alignment horizontal="center" vertical="center" wrapText="1"/>
      <protection locked="0"/>
    </xf>
    <xf numFmtId="1" fontId="9" fillId="0" borderId="29" xfId="0" applyNumberFormat="1" applyFont="1" applyBorder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 applyProtection="1">
      <alignment horizontal="center" vertical="center" wrapText="1"/>
      <protection/>
    </xf>
    <xf numFmtId="0" fontId="1" fillId="35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0" fillId="0" borderId="35" xfId="0" applyBorder="1" applyAlignment="1">
      <alignment/>
    </xf>
    <xf numFmtId="169" fontId="2" fillId="0" borderId="12" xfId="0" applyNumberFormat="1" applyFont="1" applyBorder="1" applyAlignment="1" applyProtection="1">
      <alignment horizontal="center" vertical="center" wrapText="1"/>
      <protection locked="0"/>
    </xf>
    <xf numFmtId="169" fontId="2" fillId="0" borderId="24" xfId="0" applyNumberFormat="1" applyFont="1" applyBorder="1" applyAlignment="1" applyProtection="1">
      <alignment horizontal="center" vertical="center" wrapText="1"/>
      <protection locked="0"/>
    </xf>
    <xf numFmtId="169" fontId="2" fillId="0" borderId="14" xfId="0" applyNumberFormat="1" applyFont="1" applyBorder="1" applyAlignment="1" applyProtection="1">
      <alignment horizontal="center" vertical="center" wrapText="1"/>
      <protection locked="0"/>
    </xf>
    <xf numFmtId="169" fontId="2" fillId="0" borderId="26" xfId="0" applyNumberFormat="1" applyFont="1" applyBorder="1" applyAlignment="1" applyProtection="1">
      <alignment horizontal="center" vertical="center" wrapText="1"/>
      <protection locked="0"/>
    </xf>
    <xf numFmtId="0" fontId="1" fillId="35" borderId="38" xfId="0" applyFont="1" applyFill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 shrinkToFit="1"/>
    </xf>
    <xf numFmtId="49" fontId="2" fillId="0" borderId="40" xfId="0" applyNumberFormat="1" applyFont="1" applyBorder="1" applyAlignment="1">
      <alignment horizontal="center" vertical="center" wrapText="1" shrinkToFit="1"/>
    </xf>
    <xf numFmtId="49" fontId="2" fillId="0" borderId="21" xfId="0" applyNumberFormat="1" applyFont="1" applyBorder="1" applyAlignment="1">
      <alignment horizontal="center" vertical="center" wrapText="1" shrinkToFit="1"/>
    </xf>
    <xf numFmtId="49" fontId="13" fillId="0" borderId="22" xfId="0" applyNumberFormat="1" applyFont="1" applyBorder="1" applyAlignment="1">
      <alignment horizontal="center" vertical="center" wrapText="1" shrinkToFit="1"/>
    </xf>
    <xf numFmtId="49" fontId="13" fillId="0" borderId="23" xfId="0" applyNumberFormat="1" applyFont="1" applyBorder="1" applyAlignment="1">
      <alignment horizontal="center" vertical="center" wrapText="1" shrinkToFit="1"/>
    </xf>
    <xf numFmtId="49" fontId="13" fillId="0" borderId="24" xfId="0" applyNumberFormat="1" applyFont="1" applyBorder="1" applyAlignment="1">
      <alignment horizontal="center" vertical="center" wrapText="1" shrinkToFit="1"/>
    </xf>
    <xf numFmtId="49" fontId="13" fillId="0" borderId="25" xfId="0" applyNumberFormat="1" applyFont="1" applyBorder="1" applyAlignment="1">
      <alignment horizontal="center" vertical="center" wrapText="1" shrinkToFit="1"/>
    </xf>
    <xf numFmtId="49" fontId="13" fillId="0" borderId="0" xfId="0" applyNumberFormat="1" applyFont="1" applyBorder="1" applyAlignment="1">
      <alignment horizontal="center" vertical="center" wrapText="1" shrinkToFit="1"/>
    </xf>
    <xf numFmtId="49" fontId="13" fillId="0" borderId="26" xfId="0" applyNumberFormat="1" applyFont="1" applyBorder="1" applyAlignment="1">
      <alignment horizontal="center" vertical="center" wrapText="1" shrinkToFit="1"/>
    </xf>
    <xf numFmtId="49" fontId="2" fillId="0" borderId="41" xfId="0" applyNumberFormat="1" applyFont="1" applyBorder="1" applyAlignment="1">
      <alignment horizontal="center" vertical="center" wrapText="1" shrinkToFit="1"/>
    </xf>
    <xf numFmtId="49" fontId="2" fillId="0" borderId="32" xfId="0" applyNumberFormat="1" applyFont="1" applyBorder="1" applyAlignment="1">
      <alignment horizontal="center" vertical="center" wrapText="1" shrinkToFit="1"/>
    </xf>
    <xf numFmtId="0" fontId="0" fillId="0" borderId="40" xfId="0" applyBorder="1" applyAlignment="1">
      <alignment/>
    </xf>
    <xf numFmtId="0" fontId="1" fillId="35" borderId="42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1" fillId="35" borderId="39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9" fontId="2" fillId="0" borderId="12" xfId="0" applyNumberFormat="1" applyFont="1" applyBorder="1" applyAlignment="1">
      <alignment horizontal="center" vertical="center" wrapText="1"/>
    </xf>
    <xf numFmtId="169" fontId="2" fillId="0" borderId="24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26" xfId="0" applyNumberFormat="1" applyFont="1" applyBorder="1" applyAlignment="1">
      <alignment horizontal="center" vertical="center" wrapText="1"/>
    </xf>
    <xf numFmtId="0" fontId="6" fillId="36" borderId="43" xfId="45" applyFont="1" applyFill="1" applyBorder="1" applyAlignment="1" applyProtection="1">
      <alignment horizontal="center" vertical="center" wrapText="1"/>
      <protection/>
    </xf>
    <xf numFmtId="0" fontId="6" fillId="36" borderId="44" xfId="45" applyFill="1" applyBorder="1" applyAlignment="1" applyProtection="1">
      <alignment horizontal="center" vertical="center" wrapText="1"/>
      <protection/>
    </xf>
    <xf numFmtId="0" fontId="6" fillId="36" borderId="45" xfId="45" applyFill="1" applyBorder="1" applyAlignment="1" applyProtection="1">
      <alignment horizontal="center" vertical="center" wrapText="1"/>
      <protection/>
    </xf>
    <xf numFmtId="0" fontId="6" fillId="36" borderId="46" xfId="45" applyFill="1" applyBorder="1" applyAlignment="1" applyProtection="1">
      <alignment horizontal="center" vertical="center" wrapText="1"/>
      <protection/>
    </xf>
    <xf numFmtId="0" fontId="6" fillId="36" borderId="47" xfId="45" applyFill="1" applyBorder="1" applyAlignment="1" applyProtection="1">
      <alignment horizontal="center" vertical="center" wrapText="1"/>
      <protection/>
    </xf>
    <xf numFmtId="0" fontId="6" fillId="36" borderId="48" xfId="45" applyFill="1" applyBorder="1" applyAlignment="1" applyProtection="1">
      <alignment horizontal="center" vertical="center" wrapText="1"/>
      <protection/>
    </xf>
    <xf numFmtId="169" fontId="14" fillId="0" borderId="12" xfId="0" applyNumberFormat="1" applyFont="1" applyBorder="1" applyAlignment="1">
      <alignment horizontal="center" vertical="center" wrapText="1"/>
    </xf>
    <xf numFmtId="169" fontId="14" fillId="0" borderId="24" xfId="0" applyNumberFormat="1" applyFont="1" applyBorder="1" applyAlignment="1">
      <alignment horizontal="center" vertical="center" wrapText="1"/>
    </xf>
    <xf numFmtId="169" fontId="14" fillId="0" borderId="14" xfId="0" applyNumberFormat="1" applyFont="1" applyBorder="1" applyAlignment="1">
      <alignment horizontal="center" vertical="center" wrapText="1"/>
    </xf>
    <xf numFmtId="169" fontId="14" fillId="0" borderId="26" xfId="0" applyNumberFormat="1" applyFont="1" applyBorder="1" applyAlignment="1">
      <alignment horizontal="center" vertical="center" wrapText="1"/>
    </xf>
    <xf numFmtId="169" fontId="14" fillId="0" borderId="16" xfId="0" applyNumberFormat="1" applyFont="1" applyBorder="1" applyAlignment="1">
      <alignment horizontal="center" vertical="center" wrapText="1"/>
    </xf>
    <xf numFmtId="169" fontId="14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romo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G9" sqref="G9:H10"/>
    </sheetView>
  </sheetViews>
  <sheetFormatPr defaultColWidth="11.421875" defaultRowHeight="12.75"/>
  <cols>
    <col min="8" max="8" width="12.7109375" style="0" bestFit="1" customWidth="1"/>
  </cols>
  <sheetData>
    <row r="1" spans="1:11" ht="12.75">
      <c r="A1" s="1"/>
      <c r="B1" s="34" t="s">
        <v>7</v>
      </c>
      <c r="C1" s="34"/>
      <c r="D1" s="34"/>
      <c r="E1" s="34"/>
      <c r="F1" s="34"/>
      <c r="G1" s="34"/>
      <c r="H1" s="34"/>
      <c r="I1" s="34"/>
      <c r="J1" s="34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35" t="s">
        <v>14</v>
      </c>
      <c r="C3" s="35"/>
      <c r="D3" s="35"/>
      <c r="E3" s="35"/>
      <c r="F3" s="35"/>
      <c r="G3" s="35"/>
      <c r="H3" s="35"/>
      <c r="I3" s="35"/>
      <c r="J3" s="35"/>
      <c r="K3" s="1"/>
    </row>
    <row r="4" spans="1:11" ht="12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 customHeight="1">
      <c r="A5" s="2"/>
      <c r="B5" s="55"/>
      <c r="C5" s="56"/>
      <c r="D5" s="36"/>
      <c r="E5" s="17" t="s">
        <v>33</v>
      </c>
      <c r="F5" s="36"/>
      <c r="G5" s="17" t="s">
        <v>0</v>
      </c>
      <c r="H5" s="37"/>
      <c r="I5" s="17"/>
      <c r="J5" s="18"/>
      <c r="K5" s="1"/>
    </row>
    <row r="6" spans="1:11" ht="12.75" customHeight="1">
      <c r="A6" s="2"/>
      <c r="B6" s="21" t="s">
        <v>2</v>
      </c>
      <c r="C6" s="22"/>
      <c r="D6" s="23"/>
      <c r="E6" s="72">
        <v>5</v>
      </c>
      <c r="F6" s="73"/>
      <c r="G6" s="61">
        <v>2023</v>
      </c>
      <c r="H6" s="63">
        <f>'Común-Hegiriano'!F4</f>
        <v>1444</v>
      </c>
      <c r="I6" s="11" t="s">
        <v>3</v>
      </c>
      <c r="J6" s="12"/>
      <c r="K6" s="1"/>
    </row>
    <row r="7" spans="1:11" ht="12.75" customHeight="1">
      <c r="A7" s="2"/>
      <c r="B7" s="24"/>
      <c r="C7" s="25"/>
      <c r="D7" s="26"/>
      <c r="E7" s="74"/>
      <c r="F7" s="75"/>
      <c r="G7" s="62"/>
      <c r="H7" s="64"/>
      <c r="I7" s="13"/>
      <c r="J7" s="14"/>
      <c r="K7" s="1"/>
    </row>
    <row r="8" spans="1:11" ht="12.75" customHeight="1">
      <c r="A8" s="2"/>
      <c r="B8" s="24"/>
      <c r="C8" s="25"/>
      <c r="D8" s="26"/>
      <c r="E8" s="19" t="s">
        <v>4</v>
      </c>
      <c r="F8" s="20"/>
      <c r="G8" s="19" t="s">
        <v>6</v>
      </c>
      <c r="H8" s="20"/>
      <c r="I8" s="13"/>
      <c r="J8" s="14"/>
      <c r="K8" s="1"/>
    </row>
    <row r="9" spans="1:11" ht="12.75" customHeight="1">
      <c r="A9" s="2"/>
      <c r="B9" s="24"/>
      <c r="C9" s="25"/>
      <c r="D9" s="26"/>
      <c r="E9" s="30">
        <f>E6*(G9+1)</f>
        <v>5</v>
      </c>
      <c r="F9" s="31"/>
      <c r="G9" s="57">
        <v>0</v>
      </c>
      <c r="H9" s="58"/>
      <c r="I9" s="13"/>
      <c r="J9" s="14"/>
      <c r="K9" s="1"/>
    </row>
    <row r="10" spans="1:11" ht="12.75" customHeight="1">
      <c r="A10" s="2"/>
      <c r="B10" s="27"/>
      <c r="C10" s="28"/>
      <c r="D10" s="29"/>
      <c r="E10" s="32"/>
      <c r="F10" s="33"/>
      <c r="G10" s="59"/>
      <c r="H10" s="60"/>
      <c r="I10" s="15"/>
      <c r="J10" s="16"/>
      <c r="K10" s="1"/>
    </row>
    <row r="11" spans="1:11" ht="12.75" customHeight="1" thickBot="1">
      <c r="A11" s="2"/>
      <c r="B11" s="65"/>
      <c r="C11" s="66"/>
      <c r="D11" s="67"/>
      <c r="E11" s="68"/>
      <c r="F11" s="69"/>
      <c r="G11" s="70"/>
      <c r="H11" s="71"/>
      <c r="I11" s="70"/>
      <c r="J11" s="76"/>
      <c r="K11" s="1"/>
    </row>
    <row r="12" spans="1:1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35" t="s">
        <v>5</v>
      </c>
      <c r="C13" s="35"/>
      <c r="D13" s="35"/>
      <c r="E13" s="35"/>
      <c r="F13" s="35"/>
      <c r="G13" s="35"/>
      <c r="H13" s="35"/>
      <c r="I13" s="35"/>
      <c r="J13" s="35"/>
      <c r="K13" s="1"/>
    </row>
    <row r="14" spans="1:1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34" t="s">
        <v>8</v>
      </c>
      <c r="C16" s="34"/>
      <c r="D16" s="34"/>
      <c r="E16" s="34"/>
      <c r="F16" s="34"/>
      <c r="G16" s="34"/>
      <c r="H16" s="34"/>
      <c r="I16" s="34"/>
      <c r="J16" s="34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35" t="s">
        <v>16</v>
      </c>
      <c r="C18" s="35"/>
      <c r="D18" s="35"/>
      <c r="E18" s="35"/>
      <c r="F18" s="35"/>
      <c r="G18" s="35"/>
      <c r="H18" s="35"/>
      <c r="I18" s="35"/>
      <c r="J18" s="35"/>
      <c r="K18" s="1"/>
    </row>
    <row r="19" spans="1:11" ht="12.75" customHeight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customHeight="1">
      <c r="A20" s="2"/>
      <c r="B20" s="55"/>
      <c r="C20" s="56"/>
      <c r="D20" s="36"/>
      <c r="E20" s="17" t="s">
        <v>12</v>
      </c>
      <c r="F20" s="36"/>
      <c r="G20" s="17" t="s">
        <v>13</v>
      </c>
      <c r="H20" s="37"/>
      <c r="I20" s="17"/>
      <c r="J20" s="18"/>
      <c r="K20" s="1"/>
    </row>
    <row r="21" spans="1:11" ht="12.75" customHeight="1">
      <c r="A21" s="2"/>
      <c r="B21" s="21" t="s">
        <v>9</v>
      </c>
      <c r="C21" s="22"/>
      <c r="D21" s="23"/>
      <c r="E21" s="72">
        <v>59.99</v>
      </c>
      <c r="F21" s="73"/>
      <c r="G21" s="51">
        <v>45292</v>
      </c>
      <c r="H21" s="52"/>
      <c r="I21" s="11" t="s">
        <v>10</v>
      </c>
      <c r="J21" s="40"/>
      <c r="K21" s="1"/>
    </row>
    <row r="22" spans="1:11" ht="12.75" customHeight="1">
      <c r="A22" s="2"/>
      <c r="B22" s="24"/>
      <c r="C22" s="25"/>
      <c r="D22" s="26"/>
      <c r="E22" s="74"/>
      <c r="F22" s="75"/>
      <c r="G22" s="53"/>
      <c r="H22" s="54"/>
      <c r="I22" s="41"/>
      <c r="J22" s="43"/>
      <c r="K22" s="1"/>
    </row>
    <row r="23" spans="1:11" ht="12.75" customHeight="1">
      <c r="A23" s="2"/>
      <c r="B23" s="24"/>
      <c r="C23" s="25"/>
      <c r="D23" s="26"/>
      <c r="E23" s="19" t="s">
        <v>11</v>
      </c>
      <c r="F23" s="20"/>
      <c r="G23" s="19" t="s">
        <v>13</v>
      </c>
      <c r="H23" s="20"/>
      <c r="I23" s="41"/>
      <c r="J23" s="43"/>
      <c r="K23" s="1"/>
    </row>
    <row r="24" spans="1:11" ht="12.75" customHeight="1">
      <c r="A24" s="2"/>
      <c r="B24" s="24"/>
      <c r="C24" s="25"/>
      <c r="D24" s="26"/>
      <c r="E24" s="30">
        <f>E21*85</f>
        <v>5099.150000000001</v>
      </c>
      <c r="F24" s="31"/>
      <c r="G24" s="47">
        <f>G21</f>
        <v>45292</v>
      </c>
      <c r="H24" s="48"/>
      <c r="I24" s="41"/>
      <c r="J24" s="43"/>
      <c r="K24" s="1"/>
    </row>
    <row r="25" spans="1:11" ht="12.75" customHeight="1">
      <c r="A25" s="2"/>
      <c r="B25" s="27"/>
      <c r="C25" s="28"/>
      <c r="D25" s="29"/>
      <c r="E25" s="32"/>
      <c r="F25" s="33"/>
      <c r="G25" s="49"/>
      <c r="H25" s="50"/>
      <c r="I25" s="44"/>
      <c r="J25" s="46"/>
      <c r="K25" s="1"/>
    </row>
    <row r="26" spans="1:11" ht="12.75" customHeight="1" thickBot="1">
      <c r="A26" s="2"/>
      <c r="B26" s="65"/>
      <c r="C26" s="66"/>
      <c r="D26" s="67"/>
      <c r="E26" s="68"/>
      <c r="F26" s="69"/>
      <c r="G26" s="70"/>
      <c r="H26" s="90"/>
      <c r="I26" s="70"/>
      <c r="J26" s="76"/>
      <c r="K26" s="1"/>
    </row>
    <row r="27" spans="1:1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35" t="s">
        <v>15</v>
      </c>
      <c r="C28" s="35"/>
      <c r="D28" s="35"/>
      <c r="E28" s="35"/>
      <c r="F28" s="35"/>
      <c r="G28" s="35"/>
      <c r="H28" s="35"/>
      <c r="I28" s="35"/>
      <c r="J28" s="35"/>
      <c r="K28" s="1"/>
    </row>
    <row r="29" spans="1:11" ht="12.7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 customHeight="1">
      <c r="A30" s="2"/>
      <c r="B30" s="55"/>
      <c r="C30" s="56"/>
      <c r="D30" s="56"/>
      <c r="E30" s="56"/>
      <c r="F30" s="36"/>
      <c r="G30" s="17"/>
      <c r="H30" s="56"/>
      <c r="I30" s="56"/>
      <c r="J30" s="18"/>
      <c r="K30" s="1"/>
    </row>
    <row r="31" spans="1:11" ht="12.75" customHeight="1">
      <c r="A31" s="2"/>
      <c r="B31" s="21" t="s">
        <v>17</v>
      </c>
      <c r="C31" s="22"/>
      <c r="D31" s="22"/>
      <c r="E31" s="22"/>
      <c r="F31" s="23"/>
      <c r="G31" s="11" t="s">
        <v>18</v>
      </c>
      <c r="H31" s="39"/>
      <c r="I31" s="39"/>
      <c r="J31" s="40"/>
      <c r="K31" s="1"/>
    </row>
    <row r="32" spans="1:11" ht="12.75" customHeight="1">
      <c r="A32" s="2"/>
      <c r="B32" s="24"/>
      <c r="C32" s="25"/>
      <c r="D32" s="25"/>
      <c r="E32" s="25"/>
      <c r="F32" s="26"/>
      <c r="G32" s="41"/>
      <c r="H32" s="42"/>
      <c r="I32" s="42"/>
      <c r="J32" s="43"/>
      <c r="K32" s="1"/>
    </row>
    <row r="33" spans="1:11" ht="12.75" customHeight="1">
      <c r="A33" s="2"/>
      <c r="B33" s="24"/>
      <c r="C33" s="25"/>
      <c r="D33" s="25"/>
      <c r="E33" s="25"/>
      <c r="F33" s="26"/>
      <c r="G33" s="41"/>
      <c r="H33" s="42"/>
      <c r="I33" s="42"/>
      <c r="J33" s="43"/>
      <c r="K33" s="1"/>
    </row>
    <row r="34" spans="1:11" ht="12.75" customHeight="1">
      <c r="A34" s="2"/>
      <c r="B34" s="24"/>
      <c r="C34" s="25"/>
      <c r="D34" s="25"/>
      <c r="E34" s="25"/>
      <c r="F34" s="26"/>
      <c r="G34" s="41"/>
      <c r="H34" s="42"/>
      <c r="I34" s="42"/>
      <c r="J34" s="43"/>
      <c r="K34" s="1"/>
    </row>
    <row r="35" spans="1:11" ht="12.75" customHeight="1">
      <c r="A35" s="2"/>
      <c r="B35" s="27"/>
      <c r="C35" s="28"/>
      <c r="D35" s="28"/>
      <c r="E35" s="28"/>
      <c r="F35" s="29"/>
      <c r="G35" s="44"/>
      <c r="H35" s="45"/>
      <c r="I35" s="45"/>
      <c r="J35" s="46"/>
      <c r="K35" s="1"/>
    </row>
    <row r="36" spans="1:11" ht="12.75" customHeight="1">
      <c r="A36" s="2"/>
      <c r="B36" s="91" t="s">
        <v>23</v>
      </c>
      <c r="C36" s="92"/>
      <c r="D36" s="92"/>
      <c r="E36" s="92"/>
      <c r="F36" s="20"/>
      <c r="G36" s="19"/>
      <c r="H36" s="92"/>
      <c r="I36" s="92"/>
      <c r="J36" s="89"/>
      <c r="K36" s="1"/>
    </row>
    <row r="37" spans="1:11" ht="12.75" customHeight="1">
      <c r="A37" s="2"/>
      <c r="B37" s="86" t="s">
        <v>19</v>
      </c>
      <c r="C37" s="87"/>
      <c r="D37" s="87"/>
      <c r="E37" s="38">
        <v>10500</v>
      </c>
      <c r="F37" s="38"/>
      <c r="G37" s="11"/>
      <c r="H37" s="39"/>
      <c r="I37" s="39"/>
      <c r="J37" s="40"/>
      <c r="K37" s="1"/>
    </row>
    <row r="38" spans="1:11" ht="12.75" customHeight="1">
      <c r="A38" s="2"/>
      <c r="B38" s="86"/>
      <c r="C38" s="87"/>
      <c r="D38" s="87"/>
      <c r="E38" s="38"/>
      <c r="F38" s="38"/>
      <c r="G38" s="41"/>
      <c r="H38" s="42"/>
      <c r="I38" s="42"/>
      <c r="J38" s="43"/>
      <c r="K38" s="1"/>
    </row>
    <row r="39" spans="1:11" ht="12.75" customHeight="1">
      <c r="A39" s="2"/>
      <c r="B39" s="86" t="s">
        <v>22</v>
      </c>
      <c r="C39" s="87"/>
      <c r="D39" s="87"/>
      <c r="E39" s="38">
        <v>0</v>
      </c>
      <c r="F39" s="38"/>
      <c r="G39" s="41"/>
      <c r="H39" s="42"/>
      <c r="I39" s="42"/>
      <c r="J39" s="43"/>
      <c r="K39" s="1"/>
    </row>
    <row r="40" spans="1:11" ht="12.75" customHeight="1">
      <c r="A40" s="2"/>
      <c r="B40" s="86"/>
      <c r="C40" s="87"/>
      <c r="D40" s="87"/>
      <c r="E40" s="38"/>
      <c r="F40" s="38"/>
      <c r="G40" s="41"/>
      <c r="H40" s="42"/>
      <c r="I40" s="42"/>
      <c r="J40" s="43"/>
      <c r="K40" s="1"/>
    </row>
    <row r="41" spans="1:11" ht="12.75" customHeight="1">
      <c r="A41" s="2"/>
      <c r="B41" s="86" t="s">
        <v>20</v>
      </c>
      <c r="C41" s="87"/>
      <c r="D41" s="87"/>
      <c r="E41" s="38">
        <v>0</v>
      </c>
      <c r="F41" s="38"/>
      <c r="G41" s="41"/>
      <c r="H41" s="42"/>
      <c r="I41" s="42"/>
      <c r="J41" s="43"/>
      <c r="K41" s="1"/>
    </row>
    <row r="42" spans="1:11" ht="12.75" customHeight="1">
      <c r="A42" s="2"/>
      <c r="B42" s="86"/>
      <c r="C42" s="87"/>
      <c r="D42" s="87"/>
      <c r="E42" s="38"/>
      <c r="F42" s="38"/>
      <c r="G42" s="41"/>
      <c r="H42" s="42"/>
      <c r="I42" s="42"/>
      <c r="J42" s="43"/>
      <c r="K42" s="1"/>
    </row>
    <row r="43" spans="1:11" ht="12.75" customHeight="1">
      <c r="A43" s="2"/>
      <c r="B43" s="86" t="s">
        <v>21</v>
      </c>
      <c r="C43" s="87"/>
      <c r="D43" s="87"/>
      <c r="E43" s="38">
        <v>0</v>
      </c>
      <c r="F43" s="38"/>
      <c r="G43" s="41"/>
      <c r="H43" s="42"/>
      <c r="I43" s="42"/>
      <c r="J43" s="43"/>
      <c r="K43" s="1"/>
    </row>
    <row r="44" spans="1:11" ht="12.75" customHeight="1">
      <c r="A44" s="2"/>
      <c r="B44" s="86"/>
      <c r="C44" s="87"/>
      <c r="D44" s="87"/>
      <c r="E44" s="38"/>
      <c r="F44" s="38"/>
      <c r="G44" s="41"/>
      <c r="H44" s="42"/>
      <c r="I44" s="42"/>
      <c r="J44" s="43"/>
      <c r="K44" s="1"/>
    </row>
    <row r="45" spans="1:11" ht="12.75" customHeight="1">
      <c r="A45" s="2"/>
      <c r="B45" s="91" t="s">
        <v>24</v>
      </c>
      <c r="C45" s="92"/>
      <c r="D45" s="92"/>
      <c r="E45" s="92"/>
      <c r="F45" s="20"/>
      <c r="G45" s="41"/>
      <c r="H45" s="42"/>
      <c r="I45" s="42"/>
      <c r="J45" s="43"/>
      <c r="K45" s="1"/>
    </row>
    <row r="46" spans="1:11" ht="12.75" customHeight="1">
      <c r="A46" s="2"/>
      <c r="B46" s="77" t="s">
        <v>26</v>
      </c>
      <c r="C46" s="78"/>
      <c r="D46" s="79"/>
      <c r="E46" s="38">
        <v>500</v>
      </c>
      <c r="F46" s="38"/>
      <c r="G46" s="41"/>
      <c r="H46" s="42"/>
      <c r="I46" s="42"/>
      <c r="J46" s="43"/>
      <c r="K46" s="1"/>
    </row>
    <row r="47" spans="1:11" ht="12.75" customHeight="1">
      <c r="A47" s="2"/>
      <c r="B47" s="77"/>
      <c r="C47" s="78"/>
      <c r="D47" s="79"/>
      <c r="E47" s="38"/>
      <c r="F47" s="38"/>
      <c r="G47" s="41"/>
      <c r="H47" s="42"/>
      <c r="I47" s="42"/>
      <c r="J47" s="43"/>
      <c r="K47" s="1"/>
    </row>
    <row r="48" spans="1:11" ht="12.75" customHeight="1">
      <c r="A48" s="2"/>
      <c r="B48" s="77" t="s">
        <v>25</v>
      </c>
      <c r="C48" s="78"/>
      <c r="D48" s="79"/>
      <c r="E48" s="38">
        <v>0</v>
      </c>
      <c r="F48" s="38"/>
      <c r="G48" s="41"/>
      <c r="H48" s="42"/>
      <c r="I48" s="42"/>
      <c r="J48" s="43"/>
      <c r="K48" s="1"/>
    </row>
    <row r="49" spans="1:11" ht="12.75" customHeight="1">
      <c r="A49" s="2"/>
      <c r="B49" s="77"/>
      <c r="C49" s="78"/>
      <c r="D49" s="79"/>
      <c r="E49" s="38"/>
      <c r="F49" s="38"/>
      <c r="G49" s="44"/>
      <c r="H49" s="45"/>
      <c r="I49" s="45"/>
      <c r="J49" s="46"/>
      <c r="K49" s="1"/>
    </row>
    <row r="50" spans="1:11" ht="12.75" customHeight="1">
      <c r="A50" s="2"/>
      <c r="B50" s="91"/>
      <c r="C50" s="92"/>
      <c r="D50" s="92"/>
      <c r="E50" s="92"/>
      <c r="F50" s="20"/>
      <c r="G50" s="19"/>
      <c r="H50" s="88"/>
      <c r="I50" s="19"/>
      <c r="J50" s="89"/>
      <c r="K50" s="1"/>
    </row>
    <row r="51" spans="1:11" ht="12.75" customHeight="1">
      <c r="A51" s="2"/>
      <c r="B51" s="80" t="s">
        <v>30</v>
      </c>
      <c r="C51" s="81"/>
      <c r="D51" s="81"/>
      <c r="E51" s="81"/>
      <c r="F51" s="82"/>
      <c r="G51" s="99">
        <f>SUM(E37:F44)-SUM(E46:F49)</f>
        <v>10000</v>
      </c>
      <c r="H51" s="100"/>
      <c r="I51" s="11"/>
      <c r="J51" s="40"/>
      <c r="K51" s="1"/>
    </row>
    <row r="52" spans="1:11" ht="12.75" customHeight="1">
      <c r="A52" s="2"/>
      <c r="B52" s="83"/>
      <c r="C52" s="84"/>
      <c r="D52" s="84"/>
      <c r="E52" s="84"/>
      <c r="F52" s="85"/>
      <c r="G52" s="101"/>
      <c r="H52" s="102"/>
      <c r="I52" s="41"/>
      <c r="J52" s="43"/>
      <c r="K52" s="1"/>
    </row>
    <row r="53" spans="1:11" ht="12.75" customHeight="1">
      <c r="A53" s="2"/>
      <c r="B53" s="91"/>
      <c r="C53" s="92"/>
      <c r="D53" s="92"/>
      <c r="E53" s="92"/>
      <c r="F53" s="20"/>
      <c r="G53" s="19"/>
      <c r="H53" s="20"/>
      <c r="I53" s="19"/>
      <c r="J53" s="89"/>
      <c r="K53" s="1"/>
    </row>
    <row r="54" spans="1:11" ht="12.75" customHeight="1">
      <c r="A54" s="2"/>
      <c r="B54" s="77" t="s">
        <v>27</v>
      </c>
      <c r="C54" s="78"/>
      <c r="D54" s="79"/>
      <c r="E54" s="38">
        <v>0</v>
      </c>
      <c r="F54" s="38"/>
      <c r="G54" s="11"/>
      <c r="H54" s="39"/>
      <c r="I54" s="39"/>
      <c r="J54" s="40"/>
      <c r="K54" s="1"/>
    </row>
    <row r="55" spans="1:11" ht="12.75" customHeight="1">
      <c r="A55" s="2"/>
      <c r="B55" s="77"/>
      <c r="C55" s="78"/>
      <c r="D55" s="79"/>
      <c r="E55" s="38"/>
      <c r="F55" s="38"/>
      <c r="G55" s="41"/>
      <c r="H55" s="42"/>
      <c r="I55" s="42"/>
      <c r="J55" s="43"/>
      <c r="K55" s="1"/>
    </row>
    <row r="56" spans="1:11" ht="12.75" customHeight="1">
      <c r="A56" s="2"/>
      <c r="B56" s="77" t="s">
        <v>28</v>
      </c>
      <c r="C56" s="78"/>
      <c r="D56" s="79"/>
      <c r="E56" s="38">
        <v>0</v>
      </c>
      <c r="F56" s="38"/>
      <c r="G56" s="41"/>
      <c r="H56" s="42"/>
      <c r="I56" s="42"/>
      <c r="J56" s="43"/>
      <c r="K56" s="1"/>
    </row>
    <row r="57" spans="1:11" ht="12.75" customHeight="1">
      <c r="A57" s="2"/>
      <c r="B57" s="77"/>
      <c r="C57" s="78"/>
      <c r="D57" s="79"/>
      <c r="E57" s="38"/>
      <c r="F57" s="38"/>
      <c r="G57" s="44"/>
      <c r="H57" s="45"/>
      <c r="I57" s="45"/>
      <c r="J57" s="46"/>
      <c r="K57" s="1"/>
    </row>
    <row r="58" spans="1:11" ht="12.75" customHeight="1">
      <c r="A58" s="2"/>
      <c r="B58" s="91"/>
      <c r="C58" s="92"/>
      <c r="D58" s="92"/>
      <c r="E58" s="92"/>
      <c r="F58" s="20"/>
      <c r="G58" s="19"/>
      <c r="H58" s="88"/>
      <c r="I58" s="19"/>
      <c r="J58" s="89"/>
      <c r="K58" s="1"/>
    </row>
    <row r="59" spans="1:11" ht="12.75" customHeight="1">
      <c r="A59" s="2"/>
      <c r="B59" s="80" t="s">
        <v>29</v>
      </c>
      <c r="C59" s="81"/>
      <c r="D59" s="81"/>
      <c r="E59" s="81"/>
      <c r="F59" s="82"/>
      <c r="G59" s="99">
        <f>SUM(E54:F57)</f>
        <v>0</v>
      </c>
      <c r="H59" s="100"/>
      <c r="I59" s="11"/>
      <c r="J59" s="40"/>
      <c r="K59" s="1"/>
    </row>
    <row r="60" spans="1:11" ht="12.75" customHeight="1">
      <c r="A60" s="2"/>
      <c r="B60" s="83"/>
      <c r="C60" s="84"/>
      <c r="D60" s="84"/>
      <c r="E60" s="84"/>
      <c r="F60" s="85"/>
      <c r="G60" s="101"/>
      <c r="H60" s="102"/>
      <c r="I60" s="41"/>
      <c r="J60" s="43"/>
      <c r="K60" s="1"/>
    </row>
    <row r="61" spans="1:11" ht="12.75" customHeight="1">
      <c r="A61" s="2"/>
      <c r="B61" s="91"/>
      <c r="C61" s="92"/>
      <c r="D61" s="92"/>
      <c r="E61" s="92"/>
      <c r="F61" s="20"/>
      <c r="G61" s="19"/>
      <c r="H61" s="88"/>
      <c r="I61" s="19"/>
      <c r="J61" s="89"/>
      <c r="K61" s="1"/>
    </row>
    <row r="62" spans="1:11" ht="12.75" customHeight="1">
      <c r="A62" s="2"/>
      <c r="B62" s="21" t="s">
        <v>32</v>
      </c>
      <c r="C62" s="22"/>
      <c r="D62" s="22"/>
      <c r="E62" s="22"/>
      <c r="F62" s="23"/>
      <c r="G62" s="109">
        <f>IF(SUM(G51,G59)&lt;E24,"0,00 €",(G51+G59)*2.5%)</f>
        <v>250</v>
      </c>
      <c r="H62" s="110"/>
      <c r="I62" s="93" t="s">
        <v>31</v>
      </c>
      <c r="J62" s="94"/>
      <c r="K62" s="1"/>
    </row>
    <row r="63" spans="1:11" ht="12.75" customHeight="1">
      <c r="A63" s="2"/>
      <c r="B63" s="24"/>
      <c r="C63" s="25"/>
      <c r="D63" s="25"/>
      <c r="E63" s="25"/>
      <c r="F63" s="26"/>
      <c r="G63" s="111"/>
      <c r="H63" s="112"/>
      <c r="I63" s="95"/>
      <c r="J63" s="96"/>
      <c r="K63" s="1"/>
    </row>
    <row r="64" spans="1:11" ht="12.75" customHeight="1">
      <c r="A64" s="2"/>
      <c r="B64" s="24"/>
      <c r="C64" s="25"/>
      <c r="D64" s="25"/>
      <c r="E64" s="25"/>
      <c r="F64" s="26"/>
      <c r="G64" s="111"/>
      <c r="H64" s="112"/>
      <c r="I64" s="95"/>
      <c r="J64" s="96"/>
      <c r="K64" s="1"/>
    </row>
    <row r="65" spans="1:11" ht="12.75" customHeight="1">
      <c r="A65" s="2"/>
      <c r="B65" s="27"/>
      <c r="C65" s="28"/>
      <c r="D65" s="28"/>
      <c r="E65" s="28"/>
      <c r="F65" s="29"/>
      <c r="G65" s="113"/>
      <c r="H65" s="114"/>
      <c r="I65" s="97"/>
      <c r="J65" s="98"/>
      <c r="K65" s="1"/>
    </row>
    <row r="66" spans="1:11" ht="12.75" customHeight="1" thickBot="1">
      <c r="A66" s="2"/>
      <c r="B66" s="65"/>
      <c r="C66" s="66"/>
      <c r="D66" s="66"/>
      <c r="E66" s="66"/>
      <c r="F66" s="67"/>
      <c r="G66" s="70"/>
      <c r="H66" s="71"/>
      <c r="I66" s="70"/>
      <c r="J66" s="76"/>
      <c r="K66" s="1"/>
    </row>
    <row r="67" spans="1:1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customHeight="1">
      <c r="A68" s="1"/>
      <c r="B68" s="1"/>
      <c r="C68" s="1"/>
      <c r="D68" s="1"/>
      <c r="E68" s="1"/>
      <c r="F68" s="1"/>
      <c r="G68" s="1"/>
      <c r="H68" s="103" t="s">
        <v>34</v>
      </c>
      <c r="I68" s="104"/>
      <c r="J68" s="105"/>
      <c r="K68" s="1"/>
    </row>
    <row r="69" spans="1:11" ht="12.75" customHeight="1">
      <c r="A69" s="1"/>
      <c r="B69" s="1"/>
      <c r="C69" s="1"/>
      <c r="D69" s="1"/>
      <c r="E69" s="1"/>
      <c r="F69" s="1"/>
      <c r="G69" s="1"/>
      <c r="H69" s="106"/>
      <c r="I69" s="107"/>
      <c r="J69" s="108"/>
      <c r="K69" s="1"/>
    </row>
    <row r="70" spans="1:11" ht="12.75">
      <c r="A70" s="3" t="s">
        <v>1</v>
      </c>
      <c r="B70" s="1"/>
      <c r="C70" s="1"/>
      <c r="D70" s="1"/>
      <c r="E70" s="1"/>
      <c r="F70" s="1"/>
      <c r="G70" s="1"/>
      <c r="H70" s="1"/>
      <c r="I70" s="1"/>
      <c r="J70" s="1"/>
      <c r="K70" s="1"/>
    </row>
  </sheetData>
  <sheetProtection sheet="1" objects="1" scenarios="1"/>
  <mergeCells count="89">
    <mergeCell ref="I51:J52"/>
    <mergeCell ref="I53:J53"/>
    <mergeCell ref="B56:D57"/>
    <mergeCell ref="E56:F57"/>
    <mergeCell ref="I59:J60"/>
    <mergeCell ref="G51:H52"/>
    <mergeCell ref="G53:H53"/>
    <mergeCell ref="G58:H58"/>
    <mergeCell ref="I58:J58"/>
    <mergeCell ref="G54:J57"/>
    <mergeCell ref="H68:J69"/>
    <mergeCell ref="G66:H66"/>
    <mergeCell ref="I66:J66"/>
    <mergeCell ref="G50:H50"/>
    <mergeCell ref="I50:J50"/>
    <mergeCell ref="B50:F50"/>
    <mergeCell ref="B59:F60"/>
    <mergeCell ref="G62:H65"/>
    <mergeCell ref="B61:F61"/>
    <mergeCell ref="B53:F53"/>
    <mergeCell ref="B58:F58"/>
    <mergeCell ref="I62:J65"/>
    <mergeCell ref="G59:H60"/>
    <mergeCell ref="E41:F42"/>
    <mergeCell ref="E39:F40"/>
    <mergeCell ref="G37:J49"/>
    <mergeCell ref="B45:F45"/>
    <mergeCell ref="E43:F44"/>
    <mergeCell ref="B46:D47"/>
    <mergeCell ref="E46:F47"/>
    <mergeCell ref="B48:D49"/>
    <mergeCell ref="I21:J25"/>
    <mergeCell ref="B26:D26"/>
    <mergeCell ref="B28:J28"/>
    <mergeCell ref="B37:D38"/>
    <mergeCell ref="G30:J30"/>
    <mergeCell ref="B30:F30"/>
    <mergeCell ref="B36:F36"/>
    <mergeCell ref="G36:J36"/>
    <mergeCell ref="B43:D44"/>
    <mergeCell ref="G5:H5"/>
    <mergeCell ref="B18:J18"/>
    <mergeCell ref="B66:F66"/>
    <mergeCell ref="G61:H61"/>
    <mergeCell ref="I61:J61"/>
    <mergeCell ref="B62:F65"/>
    <mergeCell ref="I20:J20"/>
    <mergeCell ref="G26:H26"/>
    <mergeCell ref="I26:J26"/>
    <mergeCell ref="E21:F22"/>
    <mergeCell ref="B54:D55"/>
    <mergeCell ref="E54:F55"/>
    <mergeCell ref="E20:F20"/>
    <mergeCell ref="E48:F49"/>
    <mergeCell ref="B51:F52"/>
    <mergeCell ref="E24:F25"/>
    <mergeCell ref="E23:F23"/>
    <mergeCell ref="E26:F26"/>
    <mergeCell ref="B39:D40"/>
    <mergeCell ref="B41:D42"/>
    <mergeCell ref="B1:J1"/>
    <mergeCell ref="G6:G7"/>
    <mergeCell ref="H6:H7"/>
    <mergeCell ref="B11:D11"/>
    <mergeCell ref="E11:F11"/>
    <mergeCell ref="G11:H11"/>
    <mergeCell ref="B3:J3"/>
    <mergeCell ref="E6:F7"/>
    <mergeCell ref="B5:D5"/>
    <mergeCell ref="I11:J11"/>
    <mergeCell ref="E37:F38"/>
    <mergeCell ref="B31:F35"/>
    <mergeCell ref="G31:J35"/>
    <mergeCell ref="B6:D10"/>
    <mergeCell ref="G24:H25"/>
    <mergeCell ref="G21:H22"/>
    <mergeCell ref="B20:D20"/>
    <mergeCell ref="G23:H23"/>
    <mergeCell ref="G9:H10"/>
    <mergeCell ref="I6:J10"/>
    <mergeCell ref="I5:J5"/>
    <mergeCell ref="E8:F8"/>
    <mergeCell ref="B21:D25"/>
    <mergeCell ref="E9:F10"/>
    <mergeCell ref="B16:J16"/>
    <mergeCell ref="B13:J13"/>
    <mergeCell ref="G8:H8"/>
    <mergeCell ref="E5:F5"/>
    <mergeCell ref="G20:H20"/>
  </mergeCells>
  <hyperlinks>
    <hyperlink ref="H68:J69" r:id="rId1" display="SUGERENCIA DE PAGO"/>
  </hyperlinks>
  <printOptions horizontalCentered="1"/>
  <pageMargins left="0.7874015748031497" right="0.7874015748031497" top="0.984251968503937" bottom="0.984251968503937" header="0" footer="0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2"/>
  <sheetViews>
    <sheetView zoomScalePageLayoutView="0" workbookViewId="0" topLeftCell="A1">
      <selection activeCell="A1" sqref="A1"/>
    </sheetView>
  </sheetViews>
  <sheetFormatPr defaultColWidth="10.7109375" defaultRowHeight="14.25" customHeight="1"/>
  <sheetData>
    <row r="2" spans="2:3" ht="14.25" customHeight="1" thickBot="1">
      <c r="B2" s="10" t="s">
        <v>35</v>
      </c>
      <c r="C2" s="10" t="s">
        <v>36</v>
      </c>
    </row>
    <row r="3" spans="2:3" ht="14.25" customHeight="1" thickBot="1" thickTop="1">
      <c r="B3" s="4">
        <v>2011</v>
      </c>
      <c r="C3" s="5">
        <v>1432</v>
      </c>
    </row>
    <row r="4" spans="2:6" ht="14.25" customHeight="1" thickBot="1" thickTop="1">
      <c r="B4" s="6">
        <v>2012</v>
      </c>
      <c r="C4" s="7">
        <v>1433</v>
      </c>
      <c r="E4" s="9">
        <f>'AZAQUE ANUAL'!G6</f>
        <v>2023</v>
      </c>
      <c r="F4" s="8">
        <f>VLOOKUP(E4,B3:C22,2)</f>
        <v>1444</v>
      </c>
    </row>
    <row r="5" spans="2:3" ht="14.25" customHeight="1" thickBot="1" thickTop="1">
      <c r="B5" s="4">
        <v>2013</v>
      </c>
      <c r="C5" s="5">
        <v>1434</v>
      </c>
    </row>
    <row r="6" spans="2:3" ht="14.25" customHeight="1" thickBot="1" thickTop="1">
      <c r="B6" s="6">
        <v>2014</v>
      </c>
      <c r="C6" s="7">
        <v>1435</v>
      </c>
    </row>
    <row r="7" spans="2:3" ht="14.25" customHeight="1" thickBot="1" thickTop="1">
      <c r="B7" s="4">
        <v>2015</v>
      </c>
      <c r="C7" s="5">
        <v>1436</v>
      </c>
    </row>
    <row r="8" spans="2:3" ht="14.25" customHeight="1" thickBot="1" thickTop="1">
      <c r="B8" s="6">
        <v>2016</v>
      </c>
      <c r="C8" s="7">
        <v>1437</v>
      </c>
    </row>
    <row r="9" spans="2:3" ht="14.25" customHeight="1" thickBot="1" thickTop="1">
      <c r="B9" s="4">
        <v>2017</v>
      </c>
      <c r="C9" s="5">
        <v>1438</v>
      </c>
    </row>
    <row r="10" spans="2:3" ht="14.25" customHeight="1" thickBot="1" thickTop="1">
      <c r="B10" s="6">
        <v>2018</v>
      </c>
      <c r="C10" s="7">
        <v>1439</v>
      </c>
    </row>
    <row r="11" spans="2:3" ht="14.25" customHeight="1" thickBot="1" thickTop="1">
      <c r="B11" s="4">
        <v>2019</v>
      </c>
      <c r="C11" s="5">
        <v>1440</v>
      </c>
    </row>
    <row r="12" spans="2:3" ht="14.25" customHeight="1" thickBot="1" thickTop="1">
      <c r="B12" s="6">
        <v>2020</v>
      </c>
      <c r="C12" s="7">
        <v>1441</v>
      </c>
    </row>
    <row r="13" spans="2:3" ht="14.25" customHeight="1" thickBot="1" thickTop="1">
      <c r="B13" s="4">
        <v>2021</v>
      </c>
      <c r="C13" s="5">
        <v>1442</v>
      </c>
    </row>
    <row r="14" spans="2:3" ht="14.25" customHeight="1" thickBot="1" thickTop="1">
      <c r="B14" s="6">
        <v>2022</v>
      </c>
      <c r="C14" s="7">
        <v>1443</v>
      </c>
    </row>
    <row r="15" spans="2:3" ht="14.25" customHeight="1" thickBot="1" thickTop="1">
      <c r="B15" s="4">
        <v>2023</v>
      </c>
      <c r="C15" s="5">
        <v>1444</v>
      </c>
    </row>
    <row r="16" spans="2:3" ht="14.25" customHeight="1" thickBot="1" thickTop="1">
      <c r="B16" s="6">
        <v>2024</v>
      </c>
      <c r="C16" s="7">
        <v>1445</v>
      </c>
    </row>
    <row r="17" spans="2:3" ht="14.25" customHeight="1" thickBot="1" thickTop="1">
      <c r="B17" s="4">
        <v>2025</v>
      </c>
      <c r="C17" s="5">
        <v>1446</v>
      </c>
    </row>
    <row r="18" spans="2:3" ht="14.25" customHeight="1" thickBot="1" thickTop="1">
      <c r="B18" s="6">
        <v>2026</v>
      </c>
      <c r="C18" s="7">
        <v>1447</v>
      </c>
    </row>
    <row r="19" spans="2:3" ht="14.25" customHeight="1" thickBot="1" thickTop="1">
      <c r="B19" s="4">
        <v>2027</v>
      </c>
      <c r="C19" s="5">
        <v>1448</v>
      </c>
    </row>
    <row r="20" spans="2:3" ht="14.25" customHeight="1" thickBot="1" thickTop="1">
      <c r="B20" s="6">
        <v>2028</v>
      </c>
      <c r="C20" s="7">
        <v>1449</v>
      </c>
    </row>
    <row r="21" spans="2:3" ht="14.25" customHeight="1" thickBot="1" thickTop="1">
      <c r="B21" s="4">
        <v>2029</v>
      </c>
      <c r="C21" s="5">
        <v>1450</v>
      </c>
    </row>
    <row r="22" spans="2:3" ht="14.25" customHeight="1" thickBot="1" thickTop="1">
      <c r="B22" s="6">
        <v>2030</v>
      </c>
      <c r="C22" s="7">
        <v>1451</v>
      </c>
    </row>
    <row r="23" ht="14.25" customHeight="1" thickTop="1"/>
  </sheetData>
  <sheetProtection sheet="1" objects="1" scenarios="1"/>
  <printOptions horizontalCentered="1"/>
  <pageMargins left="0.7874015748031497" right="0.7874015748031497" top="0.787401574803149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Azaque calculadora</dc:title>
  <dc:subject/>
  <dc:creator>Madraza Maslama</dc:creator>
  <cp:keywords/>
  <dc:description/>
  <cp:lastModifiedBy>usuario 1</cp:lastModifiedBy>
  <cp:lastPrinted>2008-06-29T17:30:57Z</cp:lastPrinted>
  <dcterms:created xsi:type="dcterms:W3CDTF">2008-06-24T14:54:48Z</dcterms:created>
  <dcterms:modified xsi:type="dcterms:W3CDTF">2024-01-06T12:52:29Z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